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585" windowHeight="9150" tabRatio="371" activeTab="1"/>
  </bookViews>
  <sheets>
    <sheet name="Қосымша 1" sheetId="1" r:id="rId1"/>
    <sheet name="Приложение 1" sheetId="2" r:id="rId2"/>
  </sheets>
  <definedNames>
    <definedName name="_xlnm._FilterDatabase" localSheetId="0" hidden="1">'Қосымша 1'!$B$5:$V$11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2" l="1"/>
  <c r="M11" i="2" s="1"/>
  <c r="J11" i="2"/>
  <c r="L11" i="2" s="1"/>
  <c r="K10" i="2"/>
  <c r="M10" i="2" s="1"/>
  <c r="J10" i="2"/>
  <c r="L10" i="2" s="1"/>
  <c r="K9" i="2"/>
  <c r="M9" i="2" s="1"/>
  <c r="J9" i="2"/>
  <c r="L9" i="2" s="1"/>
  <c r="K8" i="2"/>
  <c r="M8" i="2" s="1"/>
  <c r="J8" i="2"/>
  <c r="L8" i="2" s="1"/>
  <c r="K7" i="2"/>
  <c r="M7" i="2" s="1"/>
  <c r="J7" i="2"/>
  <c r="L7" i="2" s="1"/>
  <c r="K6" i="2"/>
  <c r="M6" i="2" s="1"/>
  <c r="J6" i="2"/>
  <c r="L6" i="2" s="1"/>
  <c r="I7" i="1" l="1"/>
  <c r="K7" i="1" s="1"/>
  <c r="I8" i="1"/>
  <c r="K8" i="1" s="1"/>
  <c r="I9" i="1"/>
  <c r="K9" i="1" s="1"/>
  <c r="I10" i="1"/>
  <c r="K10" i="1" s="1"/>
  <c r="I11" i="1"/>
  <c r="K11" i="1" s="1"/>
  <c r="I6" i="1"/>
  <c r="K6" i="1" s="1"/>
  <c r="J7" i="1"/>
  <c r="L7" i="1" s="1"/>
  <c r="J8" i="1"/>
  <c r="L8" i="1" s="1"/>
  <c r="J9" i="1"/>
  <c r="L9" i="1" s="1"/>
  <c r="J10" i="1"/>
  <c r="L10" i="1" s="1"/>
  <c r="J11" i="1"/>
  <c r="L11" i="1" s="1"/>
  <c r="J6" i="1"/>
  <c r="L6" i="1" s="1"/>
</calcChain>
</file>

<file path=xl/sharedStrings.xml><?xml version="1.0" encoding="utf-8"?>
<sst xmlns="http://schemas.openxmlformats.org/spreadsheetml/2006/main" count="165" uniqueCount="90">
  <si>
    <t>СПП 2025</t>
  </si>
  <si>
    <t>01.02.2025-15.02.2025</t>
  </si>
  <si>
    <t>01.04.2025-15.04.2025</t>
  </si>
  <si>
    <t>01.06.2025-15.06.2025</t>
  </si>
  <si>
    <t>01.08.2025-15.08.2025</t>
  </si>
  <si>
    <t>01.10.2025-15.10.2025</t>
  </si>
  <si>
    <t>№ п/п</t>
  </si>
  <si>
    <t>АЛО; Стационар</t>
  </si>
  <si>
    <t>Стационар</t>
  </si>
  <si>
    <t>Инфузионный набор к помпам инсулиновым</t>
  </si>
  <si>
    <t>Длина канюли 6 мм</t>
  </si>
  <si>
    <t>набор</t>
  </si>
  <si>
    <t>Длина канюли 9 мм</t>
  </si>
  <si>
    <t>Комплект средства индивидуальной защиты (СИЗ) 2 уровня защиты работника (средняя).</t>
  </si>
  <si>
    <t>1) Медицинская шапочка одноразовая. 2) Респиратор N95 или FFP2. 3) Одноразовый халат из нетканого материала с длинными рукавами и завязками на спине или одноразовый защитный комбинезон с капюшоном.  4) Необходим фартук, если халат (комбинезон) не устойчив к жидкостям. 5) Нитриловые/латексные перчатки. 6) Защитные очки или защитный щиток для лица. 7) Рабочая сменная обувь из непромокаемого материала.</t>
  </si>
  <si>
    <t>комплект</t>
  </si>
  <si>
    <t>Комплект средства индивидуальной защиты (СИЗ) 3 уровня защиты работника (максимальная).</t>
  </si>
  <si>
    <t xml:space="preserve">1) Медицинская шапочка одноразовая.
2) Фильтрующий респиратор с принудительной подачей воздуха (PAPR) или респираторы типа N95, FFP2, N99, FFP3 в зависимости от степени риска.
3) Одноразовый водостойкий защитный комбинезон с капюшоном или одноразовый халат из нетканого материала с длинными рукавами и завязками на спине.
4) Необходим фартук, при риске разбрызгивания биологических жидкостей, если халат (комбинезон) не устойчив к жидкостям.
5) Нитриловые/латексные перчатки.
6) Защитные очки или защитный щиток для лица.
7) Рабочая сменная обувь из непромокаемого материала. комплект </t>
  </si>
  <si>
    <t>Набор к инсулиновой помпе №10 (Резервуар объемом 1,8 мл + Инфузионный набор длина канюли 6 мм)</t>
  </si>
  <si>
    <t>На каждые 12 наборов предоставляется одна помпа бесплатно для всех вновь выявленных пациентов и пациентов с помпами вышедшими из строя</t>
  </si>
  <si>
    <t>Набор к инсулиновой помпе №10 (Резервуар объемом 3 мл + Инфузионный набор длина канюли 9 мм)</t>
  </si>
  <si>
    <t xml:space="preserve"> -</t>
  </si>
  <si>
    <t xml:space="preserve">  -</t>
  </si>
  <si>
    <t>РК МИ (ИМН)-0№024325</t>
  </si>
  <si>
    <t>РК МИ (ИМН)-0№027253</t>
  </si>
  <si>
    <t>Инфузионный набор MiniMed Mio Advance, модель MMT-242A, MMT-213A, MMT-243A, MMT-244A, длина канюли 6 мм, 9 мм, длина трубки 60 см, 110 см, в упаковке №10, стерильный, однократного применения</t>
  </si>
  <si>
    <t>РК МИ (ИМН)-0№024347</t>
  </si>
  <si>
    <t>Комплект средства индивидуальной защиты (СИЗ) 2 уровня защиты работника (средняя)</t>
  </si>
  <si>
    <t xml:space="preserve">Комплект средства индивидуальной защиты (СИЗ) 3 уровня защиты работника максимальная)
</t>
  </si>
  <si>
    <t>Уномедикал а/с, Дания</t>
  </si>
  <si>
    <t>Примечание</t>
  </si>
  <si>
    <t>Единица измерения</t>
  </si>
  <si>
    <t>Форма мед помощи</t>
  </si>
  <si>
    <t>Предельная цена МЗ РК</t>
  </si>
  <si>
    <t>№ регистрационного удостоверения</t>
  </si>
  <si>
    <t xml:space="preserve">Торговое наименование </t>
  </si>
  <si>
    <t>Производитель</t>
  </si>
  <si>
    <t>Количество к закупу</t>
  </si>
  <si>
    <t>15.01.2025-31.01.2025</t>
  </si>
  <si>
    <t>График поставки</t>
  </si>
  <si>
    <t>№ р/н</t>
  </si>
  <si>
    <t>ПАП 2025</t>
  </si>
  <si>
    <t>Өлшем бірлігі</t>
  </si>
  <si>
    <t>ҚР ДСМ шекті бағасы</t>
  </si>
  <si>
    <t>Тіркеу куәлігінің №</t>
  </si>
  <si>
    <t>Саудалық атауы</t>
  </si>
  <si>
    <t>Өндірушінің атауы</t>
  </si>
  <si>
    <t>Сатып алуға арналған Саны</t>
  </si>
  <si>
    <t>Жеткізу кестесі</t>
  </si>
  <si>
    <t>ТОО «ЭКО-ФАРМ», Казахстан</t>
  </si>
  <si>
    <t>Наименование</t>
  </si>
  <si>
    <t>Характеристика</t>
  </si>
  <si>
    <t>Цена ЕД на закуп (при поставке МИ на условиях отличных от условий DDP), тенге</t>
  </si>
  <si>
    <t>Цена ЕД на закуп (при поставке МИ на условиях DDP), тенге</t>
  </si>
  <si>
    <t>Сумма по цене закупа (при поставке МИ на условиях отличных от условий DDP), тенге</t>
  </si>
  <si>
    <t>Сумма по цене закупа (при поставке МИ на условиях DDP), тенге</t>
  </si>
  <si>
    <t>Сатып алу бағасы бойынша сома (DDP шарттарында МБ жеткізген кезде), теңге</t>
  </si>
  <si>
    <t>Сатып алу бағасы бойынша сома (DDP шарттарынан басқа жағдайларда МБ жеткізу кезінде), теңге</t>
  </si>
  <si>
    <t>Сатып алуға арналған Бірлік бағасы (DDP шарттарымен МБ жеткізу кезінде), теңге</t>
  </si>
  <si>
    <t>Атауы</t>
  </si>
  <si>
    <t>Сипаттамасы</t>
  </si>
  <si>
    <t>Медициналық көмек формасы</t>
  </si>
  <si>
    <t>Сатып алуға арналған Бірлік бағасы (DDP шарттарынан басқа жағдайларда МБ жеткізу кезінде), теңге</t>
  </si>
  <si>
    <t>Инсулиндік помпаларға инфузиялық жиынтық</t>
  </si>
  <si>
    <t>АДҚ; Стационар</t>
  </si>
  <si>
    <t>Канюля ұзындығы 6 мм</t>
  </si>
  <si>
    <t>Канюля ұзындығы 9 мм</t>
  </si>
  <si>
    <t>жиынтық</t>
  </si>
  <si>
    <t>Қызметкерді қорғаудың 2 деңгейлі (орташа) жеке қорғаныш құралдарының жиынтығы (ЖҚҚ)</t>
  </si>
  <si>
    <t>1) бір рет қолданылатын медициналық қалпақ. 2) N95 немесе FFP2 респираторы. 3) ұзын жеңді және арқасына байлаулы тоқыма емес материалдан жасалған бір рет қолданылатын халат немесе капюшоны бар бір рет қолданылатын қорғаныш комбинезон. 4) Егер халат (комбинезон) сұйықтықтарға төзімді болмаса, алжапқыш қажет. 5) Нитрилді/Латексті қолғаптар. 6) қорғаныс көзілдірігі немесе бетке арналған қорғаныс қалқаны. 7) су өткізбейтін материалдан жасалған ауысымдық жұмыс аяқ киімі.</t>
  </si>
  <si>
    <t>Қызметкерді қорғаудың 3 деңгейлі (ең жоғары) жеке қорғаныш құралдарының жиынтығы (ЖҚҚ)</t>
  </si>
  <si>
    <t>1) бір рет қолданылатын медициналық қалпақ.
2) мәжбүрлі ауа сүзгіші (PAPR) немесе қауіп дәрежесіне байланысты N95, FFP2, N99, FFP3 типті респираторлар.
3) капюшоны бар бір рет қолданылатын суға төзімді қорғаныш комбинезоны немесе ұзын жеңді және арқасына байланған матадан жасалмаған материалдан жасалған бір рет қолданылатын халат.
4) Егер халат (комбинезон) сұйықтықтарға төзімді болмаса, биологиялық сұйықтықтардың шашырау қаупі кезінде алжапқыш қажет.
5) Нитрилді/Латексті қолғаптар.
6) қорғаныс көзілдірігі немесе бетке арналған қорғаныс қалқаны.
7) су өткізбейтін материалдан жасалған ауысымдық жұмыс аяқ киімі. жинақ</t>
  </si>
  <si>
    <t>№ 10 инсулинді помпаға жиынтық (көлемі 1,8 мл Резервуар + инфузиялық жиынтық канюля ұзындығы 6 мм)</t>
  </si>
  <si>
    <t>№ 10 инсулинді помпаға жиынтық (көлемі 3 мл Резервуар + инфузиялық жиынтық канюля ұзындығы 9 мм)</t>
  </si>
  <si>
    <t>Барлық жаңадан анықталған пациенттер мен істен шыққан помпалары бар пациенттер үшін әрбір 12 жиынтыққа бір помпа тегін беріледі</t>
  </si>
  <si>
    <t>ҚР-МБ (ММБ)-0№024347</t>
  </si>
  <si>
    <t>Қызметкерді қорғаудың 2-деңгейлі жеке қорғану құралдарының жиынтығы (ЖҚҚ) (орташа)</t>
  </si>
  <si>
    <t>«ЭКО-ФАРМ» ЖШС, Казахстан</t>
  </si>
  <si>
    <t xml:space="preserve">Қызметкерді қорғаудың 3-деңгейлі жеке қорғану құралдарының жиынтығы (ЖҚҚ) (ең жоғарғы)
</t>
  </si>
  <si>
    <t>ҚР-МБ (ММБ)-0№024325</t>
  </si>
  <si>
    <t>ҚР-МБ (ММБ)-0№027253</t>
  </si>
  <si>
    <t>Стерильді, бір рет қолданылатын MiniMed Mio Advance инфузиялық жинағы, моделі MMT-242A, MMT-213A, MMT-243A, MMT-244A, канюляның ұзындығы 6 мм, 9 мм, түтіктің ұзындығы 60 см, 110 см, қаптамада №10</t>
  </si>
  <si>
    <t>Медтроник МиниМед, АҚШ/ Уномедикал а/с, Дания</t>
  </si>
  <si>
    <t>ҚР-ММБ-5№006471 / ҚР-ММБ-5№021857</t>
  </si>
  <si>
    <t xml:space="preserve"> Стерильді, бір рет қолданылатын MiniMed резервуары, моделі ММТ-326А көлемі 1,8 мл № 10, моделі ММТ-332А көлемі 3 мл №10 / Стерильді, бір рет қолданылатын MiniMedTM Quick-SetTM инфузиялық жүйесі, моделі ММТ-396А, ММТ-397А, ММТ-398А, ММТ-399А, қаптамада №10</t>
  </si>
  <si>
    <t>Резервуар MiniMed, модель ММТ-326А объемом 1,8 мл № 10, модель ММТ-332А объемом 3 мл №10, стерильный, однократного применения / Система инфузионная MiniMed™ Quick-Set™, модель ММТ-396А, ММТ-397А, ММТ-398А, ММТ-399А, стерильная, однократного применения, в упаковке №10</t>
  </si>
  <si>
    <t>РК-ИМН-5№006471 /
РК-ИМН-5№021857</t>
  </si>
  <si>
    <t>Медтроник МиниМед, США /
Уномедикал а/с, Дания</t>
  </si>
  <si>
    <t>«СҚ-Фармация» ЖШС
Басқарма Төрағасының 
2024 жылғы « 6 » қарашадағы
№ 05-02/_713_ бұйрығына 
1 қосымша</t>
  </si>
  <si>
    <t>Приложение 1
к приказу Председателя Правления 
ТОО «СК-Фармация»
от « 6 » ноября 2024 года 
№ 05-02/713_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</si>
</sst>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0.00\ _₽"/>
  </numFmts>
  <fonts count="9" x14ac:knownFonts="1">
    <font>
      <sz val="11"/>
      <color theme="1"/>
      <name val="Calibri"/>
      <family val="2"/>
      <scheme val="minor"/>
    </font>
    <font>
      <sz val="11"/>
      <color theme="1"/>
      <name val="Calibri"/>
      <family val="2"/>
      <scheme val="minor"/>
    </font>
    <font>
      <sz val="11"/>
      <color indexed="8"/>
      <name val="Calibri"/>
      <family val="2"/>
      <scheme val="minor"/>
    </font>
    <font>
      <sz val="18"/>
      <color theme="1"/>
      <name val="Times New Roman"/>
      <family val="1"/>
      <charset val="204"/>
    </font>
    <font>
      <sz val="18"/>
      <color theme="1"/>
      <name val="Calibri"/>
      <family val="2"/>
      <scheme val="minor"/>
    </font>
    <font>
      <b/>
      <sz val="18"/>
      <name val="Times New Roman"/>
      <family val="1"/>
      <charset val="204"/>
    </font>
    <font>
      <sz val="18"/>
      <color indexed="8"/>
      <name val="Times New Roman"/>
      <family val="1"/>
      <charset val="204"/>
    </font>
    <font>
      <sz val="18"/>
      <name val="Times New Roman"/>
      <family val="1"/>
      <charset val="204"/>
    </font>
    <font>
      <b/>
      <sz val="18"/>
      <color theme="1"/>
      <name val="Times New Roman"/>
      <family val="1"/>
      <charset val="204"/>
    </font>
  </fonts>
  <fills count="3">
    <fill>
      <patternFill patternType="none"/>
    </fill>
    <fill>
      <patternFill patternType="gray125"/>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44">
    <xf numFmtId="0" fontId="0" fillId="0" borderId="0" xfId="0"/>
    <xf numFmtId="43" fontId="0" fillId="0" borderId="0" xfId="1" applyFont="1" applyAlignment="1"/>
    <xf numFmtId="0" fontId="0" fillId="0" borderId="0" xfId="0" applyAlignment="1">
      <alignment wrapText="1"/>
    </xf>
    <xf numFmtId="0" fontId="0" fillId="0" borderId="0" xfId="0" applyAlignment="1">
      <alignment horizontal="center" wrapText="1"/>
    </xf>
    <xf numFmtId="0" fontId="0" fillId="0" borderId="0" xfId="0" applyFill="1"/>
    <xf numFmtId="0" fontId="3" fillId="0" borderId="0" xfId="0" applyFont="1" applyBorder="1" applyAlignment="1">
      <alignment vertical="top" wrapText="1"/>
    </xf>
    <xf numFmtId="0" fontId="4" fillId="0" borderId="0" xfId="0" applyFont="1" applyAlignment="1">
      <alignment wrapText="1"/>
    </xf>
    <xf numFmtId="0" fontId="4" fillId="0" borderId="0" xfId="0" applyFont="1" applyAlignment="1">
      <alignment horizontal="center" wrapText="1"/>
    </xf>
    <xf numFmtId="43" fontId="4" fillId="0" borderId="0" xfId="1" applyFont="1" applyAlignment="1"/>
    <xf numFmtId="0" fontId="4" fillId="0" borderId="0" xfId="0" applyFont="1" applyFill="1"/>
    <xf numFmtId="0" fontId="4" fillId="0" borderId="0" xfId="0" applyFont="1"/>
    <xf numFmtId="0" fontId="3" fillId="0" borderId="0"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0" xfId="0" applyAlignment="1"/>
    <xf numFmtId="0" fontId="3" fillId="0" borderId="0" xfId="0" applyFont="1" applyBorder="1" applyAlignment="1">
      <alignment horizontal="left" vertical="top" wrapText="1"/>
    </xf>
    <xf numFmtId="0" fontId="0" fillId="0" borderId="0" xfId="0" applyAlignment="1">
      <alignment horizontal="center"/>
    </xf>
    <xf numFmtId="0" fontId="0" fillId="0" borderId="0" xfId="0" applyFill="1" applyAlignment="1"/>
    <xf numFmtId="164" fontId="6" fillId="0" borderId="5" xfId="0" applyNumberFormat="1" applyFont="1" applyBorder="1" applyAlignment="1">
      <alignment horizontal="right" vertical="center" wrapText="1"/>
    </xf>
    <xf numFmtId="164" fontId="7" fillId="0" borderId="5" xfId="2" applyNumberFormat="1" applyFont="1" applyFill="1" applyBorder="1" applyAlignment="1">
      <alignment horizontal="right" vertical="center" wrapText="1"/>
    </xf>
    <xf numFmtId="3" fontId="3" fillId="0" borderId="5" xfId="1"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3" fontId="3" fillId="0" borderId="5" xfId="0" applyNumberFormat="1" applyFont="1" applyBorder="1" applyAlignment="1">
      <alignment horizontal="center" vertical="center" wrapText="1"/>
    </xf>
    <xf numFmtId="0" fontId="6" fillId="0" borderId="5" xfId="2"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vertical="center"/>
    </xf>
    <xf numFmtId="4" fontId="7" fillId="0" borderId="5" xfId="2" applyNumberFormat="1" applyFont="1" applyFill="1" applyBorder="1" applyAlignment="1">
      <alignment horizontal="right" vertical="center" wrapText="1"/>
    </xf>
    <xf numFmtId="0" fontId="3" fillId="0" borderId="5" xfId="0" applyFont="1" applyFill="1" applyBorder="1" applyAlignment="1">
      <alignment vertical="center" wrapText="1"/>
    </xf>
    <xf numFmtId="1" fontId="5" fillId="2" borderId="1" xfId="2" applyNumberFormat="1" applyFont="1" applyFill="1" applyBorder="1" applyAlignment="1">
      <alignment horizontal="center" vertical="center" wrapText="1"/>
    </xf>
    <xf numFmtId="1" fontId="5" fillId="2" borderId="3" xfId="2" applyNumberFormat="1" applyFont="1" applyFill="1" applyBorder="1" applyAlignment="1">
      <alignment horizontal="center" vertical="center" wrapText="1"/>
    </xf>
    <xf numFmtId="4" fontId="5" fillId="2" borderId="1" xfId="2" applyNumberFormat="1" applyFont="1" applyFill="1" applyBorder="1" applyAlignment="1">
      <alignment horizontal="center" vertical="center" wrapText="1"/>
    </xf>
    <xf numFmtId="4" fontId="5" fillId="2" borderId="3" xfId="2" applyNumberFormat="1" applyFont="1" applyFill="1" applyBorder="1" applyAlignment="1">
      <alignment horizontal="center" vertical="center" wrapText="1"/>
    </xf>
    <xf numFmtId="4" fontId="5" fillId="2" borderId="2" xfId="2" applyNumberFormat="1" applyFont="1" applyFill="1" applyBorder="1" applyAlignment="1">
      <alignment horizontal="center" vertical="center" wrapText="1"/>
    </xf>
    <xf numFmtId="4" fontId="5" fillId="2" borderId="4" xfId="2" applyNumberFormat="1" applyFont="1" applyFill="1" applyBorder="1" applyAlignment="1">
      <alignment horizontal="center" vertical="center" wrapText="1"/>
    </xf>
    <xf numFmtId="43" fontId="5" fillId="2" borderId="1" xfId="1" applyFont="1" applyFill="1" applyBorder="1" applyAlignment="1">
      <alignment horizontal="center" vertical="center" wrapText="1"/>
    </xf>
    <xf numFmtId="43" fontId="5" fillId="2" borderId="3" xfId="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1"/>
  <sheetViews>
    <sheetView topLeftCell="D1" zoomScale="40" zoomScaleNormal="40" workbookViewId="0">
      <selection activeCell="S2" sqref="S2:V2"/>
    </sheetView>
  </sheetViews>
  <sheetFormatPr defaultRowHeight="15" x14ac:dyDescent="0.25"/>
  <cols>
    <col min="2" max="2" width="9.28515625" bestFit="1" customWidth="1"/>
    <col min="3" max="3" width="17.85546875" customWidth="1"/>
    <col min="4" max="4" width="26.5703125" style="15" customWidth="1"/>
    <col min="5" max="5" width="45.7109375" style="15" customWidth="1"/>
    <col min="6" max="6" width="82.5703125" style="15" customWidth="1"/>
    <col min="7" max="7" width="25.140625" style="17" customWidth="1"/>
    <col min="8" max="8" width="27.28515625" style="1" customWidth="1"/>
    <col min="9" max="10" width="38.7109375" style="18" customWidth="1"/>
    <col min="11" max="12" width="38.7109375" style="15" customWidth="1"/>
    <col min="13" max="13" width="40.140625" style="15" customWidth="1"/>
    <col min="14" max="14" width="51.140625" style="15" customWidth="1"/>
    <col min="15" max="15" width="50.5703125" style="15" customWidth="1"/>
    <col min="16" max="16" width="27.28515625" customWidth="1"/>
    <col min="17" max="22" width="22.5703125" customWidth="1"/>
  </cols>
  <sheetData>
    <row r="1" spans="2:22" x14ac:dyDescent="0.25">
      <c r="D1"/>
      <c r="E1" s="2"/>
      <c r="F1" s="2"/>
      <c r="G1" s="3"/>
      <c r="I1" s="4"/>
      <c r="J1" s="4"/>
      <c r="K1"/>
      <c r="L1"/>
      <c r="M1"/>
      <c r="N1"/>
      <c r="O1"/>
    </row>
    <row r="2" spans="2:22" ht="137.25" customHeight="1" x14ac:dyDescent="0.25">
      <c r="D2"/>
      <c r="E2" s="2"/>
      <c r="F2" s="2"/>
      <c r="G2" s="3"/>
      <c r="I2" s="4"/>
      <c r="J2" s="4"/>
      <c r="K2"/>
      <c r="L2"/>
      <c r="M2"/>
      <c r="N2"/>
      <c r="O2"/>
      <c r="S2" s="39" t="s">
        <v>88</v>
      </c>
      <c r="T2" s="39"/>
      <c r="U2" s="39"/>
      <c r="V2" s="39"/>
    </row>
    <row r="3" spans="2:22" ht="40.5" customHeight="1" x14ac:dyDescent="0.35">
      <c r="B3" s="16"/>
      <c r="C3" s="16"/>
      <c r="D3" s="16"/>
      <c r="E3" s="5"/>
      <c r="F3" s="6"/>
      <c r="G3" s="7"/>
      <c r="H3" s="8"/>
      <c r="I3" s="9"/>
      <c r="J3" s="9"/>
      <c r="K3" s="10"/>
      <c r="L3" s="10"/>
      <c r="M3" s="10"/>
      <c r="N3" s="10"/>
      <c r="O3" s="10"/>
      <c r="P3" s="10"/>
      <c r="Q3" s="11"/>
      <c r="R3" s="11"/>
      <c r="S3" s="10"/>
      <c r="T3" s="5"/>
      <c r="V3" s="16"/>
    </row>
    <row r="4" spans="2:22" ht="38.25" customHeight="1" x14ac:dyDescent="0.25">
      <c r="B4" s="29" t="s">
        <v>40</v>
      </c>
      <c r="C4" s="29" t="s">
        <v>41</v>
      </c>
      <c r="D4" s="29" t="s">
        <v>61</v>
      </c>
      <c r="E4" s="31" t="s">
        <v>59</v>
      </c>
      <c r="F4" s="31" t="s">
        <v>60</v>
      </c>
      <c r="G4" s="33" t="s">
        <v>42</v>
      </c>
      <c r="H4" s="35" t="s">
        <v>43</v>
      </c>
      <c r="I4" s="31" t="s">
        <v>62</v>
      </c>
      <c r="J4" s="31" t="s">
        <v>58</v>
      </c>
      <c r="K4" s="35" t="s">
        <v>57</v>
      </c>
      <c r="L4" s="31" t="s">
        <v>56</v>
      </c>
      <c r="M4" s="31" t="s">
        <v>44</v>
      </c>
      <c r="N4" s="31" t="s">
        <v>45</v>
      </c>
      <c r="O4" s="31" t="s">
        <v>46</v>
      </c>
      <c r="P4" s="37" t="s">
        <v>47</v>
      </c>
      <c r="Q4" s="40" t="s">
        <v>48</v>
      </c>
      <c r="R4" s="40"/>
      <c r="S4" s="40"/>
      <c r="T4" s="40"/>
      <c r="U4" s="40"/>
      <c r="V4" s="40"/>
    </row>
    <row r="5" spans="2:22" ht="138.75" customHeight="1" x14ac:dyDescent="0.25">
      <c r="B5" s="30"/>
      <c r="C5" s="30"/>
      <c r="D5" s="30"/>
      <c r="E5" s="32"/>
      <c r="F5" s="32"/>
      <c r="G5" s="34"/>
      <c r="H5" s="36"/>
      <c r="I5" s="32"/>
      <c r="J5" s="32"/>
      <c r="K5" s="36"/>
      <c r="L5" s="32"/>
      <c r="M5" s="32"/>
      <c r="N5" s="32"/>
      <c r="O5" s="32"/>
      <c r="P5" s="38"/>
      <c r="Q5" s="14" t="s">
        <v>38</v>
      </c>
      <c r="R5" s="14" t="s">
        <v>1</v>
      </c>
      <c r="S5" s="14" t="s">
        <v>2</v>
      </c>
      <c r="T5" s="14" t="s">
        <v>3</v>
      </c>
      <c r="U5" s="14" t="s">
        <v>4</v>
      </c>
      <c r="V5" s="14" t="s">
        <v>5</v>
      </c>
    </row>
    <row r="6" spans="2:22" ht="209.25" customHeight="1" x14ac:dyDescent="0.25">
      <c r="B6" s="24">
        <v>1</v>
      </c>
      <c r="C6" s="25">
        <v>250552</v>
      </c>
      <c r="D6" s="13" t="s">
        <v>64</v>
      </c>
      <c r="E6" s="28" t="s">
        <v>63</v>
      </c>
      <c r="F6" s="28" t="s">
        <v>65</v>
      </c>
      <c r="G6" s="26" t="s">
        <v>67</v>
      </c>
      <c r="H6" s="19">
        <v>4225.03</v>
      </c>
      <c r="I6" s="20">
        <f>ROUNDDOWN(H6-H6*0.1,2)</f>
        <v>3802.52</v>
      </c>
      <c r="J6" s="20">
        <f>ROUNDDOWN(H6-H6*0.07,2)</f>
        <v>3929.27</v>
      </c>
      <c r="K6" s="27">
        <f>I6*P6</f>
        <v>809632558.39999998</v>
      </c>
      <c r="L6" s="27">
        <f>J6*P6</f>
        <v>836620168.39999998</v>
      </c>
      <c r="M6" s="12" t="s">
        <v>80</v>
      </c>
      <c r="N6" s="12" t="s">
        <v>81</v>
      </c>
      <c r="O6" s="13" t="s">
        <v>29</v>
      </c>
      <c r="P6" s="21">
        <v>212920</v>
      </c>
      <c r="Q6" s="22">
        <v>103933</v>
      </c>
      <c r="R6" s="22">
        <v>39104</v>
      </c>
      <c r="S6" s="22">
        <v>17654</v>
      </c>
      <c r="T6" s="22">
        <v>27498</v>
      </c>
      <c r="U6" s="23">
        <v>21029</v>
      </c>
      <c r="V6" s="23">
        <v>3702</v>
      </c>
    </row>
    <row r="7" spans="2:22" ht="186" x14ac:dyDescent="0.25">
      <c r="B7" s="24">
        <v>2</v>
      </c>
      <c r="C7" s="25">
        <v>250553</v>
      </c>
      <c r="D7" s="13" t="s">
        <v>64</v>
      </c>
      <c r="E7" s="28" t="s">
        <v>63</v>
      </c>
      <c r="F7" s="28" t="s">
        <v>66</v>
      </c>
      <c r="G7" s="26" t="s">
        <v>67</v>
      </c>
      <c r="H7" s="19">
        <v>4652.1499999999996</v>
      </c>
      <c r="I7" s="20">
        <f t="shared" ref="I7:I11" si="0">ROUNDDOWN(H7-H7*0.1,2)</f>
        <v>4186.93</v>
      </c>
      <c r="J7" s="20">
        <f t="shared" ref="J7:J11" si="1">ROUNDDOWN(H7-H7*0.07,2)</f>
        <v>4326.49</v>
      </c>
      <c r="K7" s="27">
        <f t="shared" ref="K7:K11" si="2">I7*P7</f>
        <v>168147108.80000001</v>
      </c>
      <c r="L7" s="27">
        <f t="shared" ref="L7:L11" si="3">J7*P7</f>
        <v>173751838.40000001</v>
      </c>
      <c r="M7" s="12" t="s">
        <v>80</v>
      </c>
      <c r="N7" s="12" t="s">
        <v>81</v>
      </c>
      <c r="O7" s="13" t="s">
        <v>29</v>
      </c>
      <c r="P7" s="21">
        <v>40160</v>
      </c>
      <c r="Q7" s="22">
        <v>18678</v>
      </c>
      <c r="R7" s="22">
        <v>7304</v>
      </c>
      <c r="S7" s="22">
        <v>3424</v>
      </c>
      <c r="T7" s="22">
        <v>5809</v>
      </c>
      <c r="U7" s="23">
        <v>4102</v>
      </c>
      <c r="V7" s="23">
        <v>843</v>
      </c>
    </row>
    <row r="8" spans="2:22" ht="267" customHeight="1" x14ac:dyDescent="0.25">
      <c r="B8" s="24">
        <v>3</v>
      </c>
      <c r="C8" s="25">
        <v>250709</v>
      </c>
      <c r="D8" s="13" t="s">
        <v>8</v>
      </c>
      <c r="E8" s="28" t="s">
        <v>68</v>
      </c>
      <c r="F8" s="28" t="s">
        <v>69</v>
      </c>
      <c r="G8" s="26" t="s">
        <v>67</v>
      </c>
      <c r="H8" s="19">
        <v>4500</v>
      </c>
      <c r="I8" s="20">
        <f t="shared" si="0"/>
        <v>4050</v>
      </c>
      <c r="J8" s="20">
        <f t="shared" si="1"/>
        <v>4185</v>
      </c>
      <c r="K8" s="27">
        <f t="shared" si="2"/>
        <v>510300</v>
      </c>
      <c r="L8" s="27">
        <f t="shared" si="3"/>
        <v>527310</v>
      </c>
      <c r="M8" s="12" t="s">
        <v>75</v>
      </c>
      <c r="N8" s="12" t="s">
        <v>76</v>
      </c>
      <c r="O8" s="13" t="s">
        <v>77</v>
      </c>
      <c r="P8" s="21">
        <v>126</v>
      </c>
      <c r="Q8" s="22">
        <v>126</v>
      </c>
      <c r="R8" s="22" t="s">
        <v>21</v>
      </c>
      <c r="S8" s="22" t="s">
        <v>21</v>
      </c>
      <c r="T8" s="22" t="s">
        <v>22</v>
      </c>
      <c r="U8" s="23" t="s">
        <v>21</v>
      </c>
      <c r="V8" s="23" t="s">
        <v>21</v>
      </c>
    </row>
    <row r="9" spans="2:22" ht="395.25" x14ac:dyDescent="0.25">
      <c r="B9" s="24">
        <v>4</v>
      </c>
      <c r="C9" s="25">
        <v>250710</v>
      </c>
      <c r="D9" s="13" t="s">
        <v>8</v>
      </c>
      <c r="E9" s="28" t="s">
        <v>70</v>
      </c>
      <c r="F9" s="28" t="s">
        <v>71</v>
      </c>
      <c r="G9" s="26" t="s">
        <v>67</v>
      </c>
      <c r="H9" s="19">
        <v>4500</v>
      </c>
      <c r="I9" s="20">
        <f t="shared" si="0"/>
        <v>4050</v>
      </c>
      <c r="J9" s="20">
        <f t="shared" si="1"/>
        <v>4185</v>
      </c>
      <c r="K9" s="27">
        <f t="shared" si="2"/>
        <v>4434750</v>
      </c>
      <c r="L9" s="27">
        <f t="shared" si="3"/>
        <v>4582575</v>
      </c>
      <c r="M9" s="13" t="s">
        <v>79</v>
      </c>
      <c r="N9" s="13" t="s">
        <v>78</v>
      </c>
      <c r="O9" s="13" t="s">
        <v>77</v>
      </c>
      <c r="P9" s="21">
        <v>1095</v>
      </c>
      <c r="Q9" s="22">
        <v>570</v>
      </c>
      <c r="R9" s="22">
        <v>500</v>
      </c>
      <c r="S9" s="22">
        <v>20</v>
      </c>
      <c r="T9" s="22" t="s">
        <v>22</v>
      </c>
      <c r="U9" s="23" t="s">
        <v>21</v>
      </c>
      <c r="V9" s="23">
        <v>5</v>
      </c>
    </row>
    <row r="10" spans="2:22" ht="264.75" customHeight="1" x14ac:dyDescent="0.25">
      <c r="B10" s="24">
        <v>5</v>
      </c>
      <c r="C10" s="25">
        <v>250917</v>
      </c>
      <c r="D10" s="13" t="s">
        <v>64</v>
      </c>
      <c r="E10" s="28" t="s">
        <v>72</v>
      </c>
      <c r="F10" s="28" t="s">
        <v>74</v>
      </c>
      <c r="G10" s="26" t="s">
        <v>67</v>
      </c>
      <c r="H10" s="19">
        <v>48471.95</v>
      </c>
      <c r="I10" s="20">
        <f t="shared" si="0"/>
        <v>43624.75</v>
      </c>
      <c r="J10" s="20">
        <f t="shared" si="1"/>
        <v>45078.91</v>
      </c>
      <c r="K10" s="27">
        <f t="shared" si="2"/>
        <v>164770680.75</v>
      </c>
      <c r="L10" s="27">
        <f t="shared" si="3"/>
        <v>170263043.07000002</v>
      </c>
      <c r="M10" s="13" t="s">
        <v>83</v>
      </c>
      <c r="N10" s="12" t="s">
        <v>84</v>
      </c>
      <c r="O10" s="13" t="s">
        <v>82</v>
      </c>
      <c r="P10" s="21">
        <v>3777</v>
      </c>
      <c r="Q10" s="22">
        <v>3777</v>
      </c>
      <c r="R10" s="22" t="s">
        <v>21</v>
      </c>
      <c r="S10" s="22" t="s">
        <v>21</v>
      </c>
      <c r="T10" s="22" t="s">
        <v>22</v>
      </c>
      <c r="U10" s="23" t="s">
        <v>21</v>
      </c>
      <c r="V10" s="23" t="s">
        <v>21</v>
      </c>
    </row>
    <row r="11" spans="2:22" ht="264.75" customHeight="1" x14ac:dyDescent="0.25">
      <c r="B11" s="24">
        <v>6</v>
      </c>
      <c r="C11" s="25">
        <v>250918</v>
      </c>
      <c r="D11" s="13" t="s">
        <v>64</v>
      </c>
      <c r="E11" s="28" t="s">
        <v>73</v>
      </c>
      <c r="F11" s="28" t="s">
        <v>74</v>
      </c>
      <c r="G11" s="26" t="s">
        <v>67</v>
      </c>
      <c r="H11" s="19">
        <v>48471.95</v>
      </c>
      <c r="I11" s="20">
        <f t="shared" si="0"/>
        <v>43624.75</v>
      </c>
      <c r="J11" s="20">
        <f t="shared" si="1"/>
        <v>45078.91</v>
      </c>
      <c r="K11" s="27">
        <f t="shared" si="2"/>
        <v>55926929.5</v>
      </c>
      <c r="L11" s="27">
        <f t="shared" si="3"/>
        <v>57791162.620000005</v>
      </c>
      <c r="M11" s="13" t="s">
        <v>83</v>
      </c>
      <c r="N11" s="12" t="s">
        <v>84</v>
      </c>
      <c r="O11" s="13" t="s">
        <v>82</v>
      </c>
      <c r="P11" s="21">
        <v>1282</v>
      </c>
      <c r="Q11" s="22">
        <v>1282</v>
      </c>
      <c r="R11" s="22" t="s">
        <v>21</v>
      </c>
      <c r="S11" s="22" t="s">
        <v>21</v>
      </c>
      <c r="T11" s="22" t="s">
        <v>22</v>
      </c>
      <c r="U11" s="23" t="s">
        <v>21</v>
      </c>
      <c r="V11" s="23" t="s">
        <v>21</v>
      </c>
    </row>
  </sheetData>
  <autoFilter ref="B5:V11"/>
  <mergeCells count="17">
    <mergeCell ref="S2:V2"/>
    <mergeCell ref="Q4:V4"/>
    <mergeCell ref="H4:H5"/>
    <mergeCell ref="K4:K5"/>
    <mergeCell ref="L4:L5"/>
    <mergeCell ref="P4:P5"/>
    <mergeCell ref="M4:M5"/>
    <mergeCell ref="N4:N5"/>
    <mergeCell ref="O4:O5"/>
    <mergeCell ref="I4:I5"/>
    <mergeCell ref="J4:J5"/>
    <mergeCell ref="B4:B5"/>
    <mergeCell ref="E4:E5"/>
    <mergeCell ref="F4:F5"/>
    <mergeCell ref="G4:G5"/>
    <mergeCell ref="C4:C5"/>
    <mergeCell ref="D4:D5"/>
  </mergeCells>
  <pageMargins left="3.937007874015748E-2" right="3.937007874015748E-2" top="0.74803149606299213" bottom="0.74803149606299213" header="0.31496062992125984" footer="0.31496062992125984"/>
  <pageSetup paperSize="8" scale="30"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1"/>
  <sheetViews>
    <sheetView tabSelected="1" view="pageBreakPreview" topLeftCell="E1" zoomScale="40" zoomScaleNormal="40" zoomScaleSheetLayoutView="40" workbookViewId="0">
      <selection activeCell="T2" sqref="T2:W2"/>
    </sheetView>
  </sheetViews>
  <sheetFormatPr defaultRowHeight="15" x14ac:dyDescent="0.25"/>
  <cols>
    <col min="3" max="3" width="18.7109375" customWidth="1"/>
    <col min="4" max="4" width="21" customWidth="1"/>
    <col min="5" max="5" width="31.85546875" customWidth="1"/>
    <col min="6" max="6" width="82.28515625" customWidth="1"/>
    <col min="7" max="7" width="22.7109375" customWidth="1"/>
    <col min="8" max="8" width="26.7109375" customWidth="1"/>
    <col min="9" max="13" width="30" customWidth="1"/>
    <col min="14" max="14" width="45" customWidth="1"/>
    <col min="15" max="15" width="47.42578125" customWidth="1"/>
    <col min="16" max="16" width="49.28515625" customWidth="1"/>
    <col min="17" max="17" width="29.140625" customWidth="1"/>
    <col min="18" max="23" width="24.140625" customWidth="1"/>
  </cols>
  <sheetData>
    <row r="1" spans="2:23" x14ac:dyDescent="0.25">
      <c r="E1" s="2"/>
      <c r="F1" s="2"/>
      <c r="G1" s="3"/>
      <c r="H1" s="3"/>
      <c r="I1" s="1"/>
      <c r="J1" s="4"/>
      <c r="K1" s="4"/>
    </row>
    <row r="2" spans="2:23" ht="123.75" customHeight="1" x14ac:dyDescent="0.25">
      <c r="E2" s="2"/>
      <c r="F2" s="2"/>
      <c r="G2" s="3"/>
      <c r="H2" s="3"/>
      <c r="I2" s="1"/>
      <c r="J2" s="4"/>
      <c r="K2" s="4"/>
      <c r="T2" s="39" t="s">
        <v>89</v>
      </c>
      <c r="U2" s="39"/>
      <c r="V2" s="39"/>
      <c r="W2" s="39"/>
    </row>
    <row r="3" spans="2:23" ht="23.25" x14ac:dyDescent="0.35">
      <c r="B3" s="16"/>
      <c r="C3" s="16"/>
      <c r="D3" s="16"/>
      <c r="E3" s="5"/>
      <c r="F3" s="6"/>
      <c r="G3" s="7"/>
      <c r="H3" s="7"/>
      <c r="I3" s="8"/>
      <c r="J3" s="9"/>
      <c r="K3" s="9"/>
      <c r="L3" s="10"/>
      <c r="M3" s="10"/>
      <c r="N3" s="10"/>
      <c r="O3" s="10"/>
      <c r="P3" s="10"/>
      <c r="Q3" s="10"/>
      <c r="R3" s="11"/>
      <c r="S3" s="11"/>
      <c r="T3" s="10"/>
      <c r="U3" s="5"/>
      <c r="W3" s="16"/>
    </row>
    <row r="4" spans="2:23" ht="22.5" x14ac:dyDescent="0.25">
      <c r="B4" s="29" t="s">
        <v>6</v>
      </c>
      <c r="C4" s="29" t="s">
        <v>0</v>
      </c>
      <c r="D4" s="29" t="s">
        <v>32</v>
      </c>
      <c r="E4" s="31" t="s">
        <v>50</v>
      </c>
      <c r="F4" s="31" t="s">
        <v>51</v>
      </c>
      <c r="G4" s="31" t="s">
        <v>31</v>
      </c>
      <c r="H4" s="31" t="s">
        <v>30</v>
      </c>
      <c r="I4" s="35" t="s">
        <v>33</v>
      </c>
      <c r="J4" s="31" t="s">
        <v>52</v>
      </c>
      <c r="K4" s="31" t="s">
        <v>53</v>
      </c>
      <c r="L4" s="35" t="s">
        <v>54</v>
      </c>
      <c r="M4" s="31" t="s">
        <v>55</v>
      </c>
      <c r="N4" s="31" t="s">
        <v>34</v>
      </c>
      <c r="O4" s="31" t="s">
        <v>35</v>
      </c>
      <c r="P4" s="31" t="s">
        <v>36</v>
      </c>
      <c r="Q4" s="37" t="s">
        <v>37</v>
      </c>
      <c r="R4" s="41" t="s">
        <v>39</v>
      </c>
      <c r="S4" s="42"/>
      <c r="T4" s="42"/>
      <c r="U4" s="42"/>
      <c r="V4" s="42"/>
      <c r="W4" s="43"/>
    </row>
    <row r="5" spans="2:23" ht="138" customHeight="1" x14ac:dyDescent="0.25">
      <c r="B5" s="30"/>
      <c r="C5" s="30"/>
      <c r="D5" s="30"/>
      <c r="E5" s="32"/>
      <c r="F5" s="32"/>
      <c r="G5" s="32"/>
      <c r="H5" s="32"/>
      <c r="I5" s="36"/>
      <c r="J5" s="32"/>
      <c r="K5" s="32"/>
      <c r="L5" s="36"/>
      <c r="M5" s="32"/>
      <c r="N5" s="32"/>
      <c r="O5" s="32"/>
      <c r="P5" s="32"/>
      <c r="Q5" s="38"/>
      <c r="R5" s="14" t="s">
        <v>38</v>
      </c>
      <c r="S5" s="14" t="s">
        <v>1</v>
      </c>
      <c r="T5" s="14" t="s">
        <v>2</v>
      </c>
      <c r="U5" s="14" t="s">
        <v>3</v>
      </c>
      <c r="V5" s="14" t="s">
        <v>4</v>
      </c>
      <c r="W5" s="14" t="s">
        <v>5</v>
      </c>
    </row>
    <row r="6" spans="2:23" ht="209.25" x14ac:dyDescent="0.25">
      <c r="B6" s="24">
        <v>1</v>
      </c>
      <c r="C6" s="25">
        <v>250552</v>
      </c>
      <c r="D6" s="28" t="s">
        <v>7</v>
      </c>
      <c r="E6" s="28" t="s">
        <v>9</v>
      </c>
      <c r="F6" s="28" t="s">
        <v>10</v>
      </c>
      <c r="G6" s="26" t="s">
        <v>11</v>
      </c>
      <c r="H6" s="26"/>
      <c r="I6" s="19">
        <v>4225.03</v>
      </c>
      <c r="J6" s="20">
        <f>ROUNDDOWN(I6-I6*0.1,2)</f>
        <v>3802.52</v>
      </c>
      <c r="K6" s="20">
        <f>ROUNDDOWN(I6-I6*0.07,2)</f>
        <v>3929.27</v>
      </c>
      <c r="L6" s="27">
        <f>J6*Q6</f>
        <v>809632558.39999998</v>
      </c>
      <c r="M6" s="27">
        <f>K6*Q6</f>
        <v>836620168.39999998</v>
      </c>
      <c r="N6" s="12" t="s">
        <v>24</v>
      </c>
      <c r="O6" s="12" t="s">
        <v>25</v>
      </c>
      <c r="P6" s="13" t="s">
        <v>29</v>
      </c>
      <c r="Q6" s="21">
        <v>212920</v>
      </c>
      <c r="R6" s="22">
        <v>103933</v>
      </c>
      <c r="S6" s="22">
        <v>39104</v>
      </c>
      <c r="T6" s="22">
        <v>17654</v>
      </c>
      <c r="U6" s="22">
        <v>27498</v>
      </c>
      <c r="V6" s="23">
        <v>21029</v>
      </c>
      <c r="W6" s="23">
        <v>3702</v>
      </c>
    </row>
    <row r="7" spans="2:23" ht="209.25" x14ac:dyDescent="0.25">
      <c r="B7" s="24">
        <v>2</v>
      </c>
      <c r="C7" s="25">
        <v>250553</v>
      </c>
      <c r="D7" s="28" t="s">
        <v>7</v>
      </c>
      <c r="E7" s="28" t="s">
        <v>9</v>
      </c>
      <c r="F7" s="28" t="s">
        <v>12</v>
      </c>
      <c r="G7" s="26" t="s">
        <v>11</v>
      </c>
      <c r="H7" s="28"/>
      <c r="I7" s="19">
        <v>4652.1499999999996</v>
      </c>
      <c r="J7" s="20">
        <f t="shared" ref="J7:J11" si="0">ROUNDDOWN(I7-I7*0.1,2)</f>
        <v>4186.93</v>
      </c>
      <c r="K7" s="20">
        <f t="shared" ref="K7:K11" si="1">ROUNDDOWN(I7-I7*0.07,2)</f>
        <v>4326.49</v>
      </c>
      <c r="L7" s="27">
        <f t="shared" ref="L7:L11" si="2">J7*Q7</f>
        <v>168147108.80000001</v>
      </c>
      <c r="M7" s="27">
        <f t="shared" ref="M7:M11" si="3">K7*Q7</f>
        <v>173751838.40000001</v>
      </c>
      <c r="N7" s="12" t="s">
        <v>24</v>
      </c>
      <c r="O7" s="12" t="s">
        <v>25</v>
      </c>
      <c r="P7" s="13" t="s">
        <v>29</v>
      </c>
      <c r="Q7" s="21">
        <v>40160</v>
      </c>
      <c r="R7" s="22">
        <v>18678</v>
      </c>
      <c r="S7" s="22">
        <v>7304</v>
      </c>
      <c r="T7" s="22">
        <v>3424</v>
      </c>
      <c r="U7" s="22">
        <v>5809</v>
      </c>
      <c r="V7" s="23">
        <v>4102</v>
      </c>
      <c r="W7" s="23">
        <v>843</v>
      </c>
    </row>
    <row r="8" spans="2:23" ht="228" customHeight="1" x14ac:dyDescent="0.25">
      <c r="B8" s="24">
        <v>3</v>
      </c>
      <c r="C8" s="25">
        <v>250709</v>
      </c>
      <c r="D8" s="28" t="s">
        <v>8</v>
      </c>
      <c r="E8" s="28" t="s">
        <v>13</v>
      </c>
      <c r="F8" s="28" t="s">
        <v>14</v>
      </c>
      <c r="G8" s="26" t="s">
        <v>15</v>
      </c>
      <c r="H8" s="26"/>
      <c r="I8" s="19">
        <v>4500</v>
      </c>
      <c r="J8" s="20">
        <f t="shared" si="0"/>
        <v>4050</v>
      </c>
      <c r="K8" s="20">
        <f t="shared" si="1"/>
        <v>4185</v>
      </c>
      <c r="L8" s="27">
        <f t="shared" si="2"/>
        <v>510300</v>
      </c>
      <c r="M8" s="27">
        <f t="shared" si="3"/>
        <v>527310</v>
      </c>
      <c r="N8" s="12" t="s">
        <v>26</v>
      </c>
      <c r="O8" s="12" t="s">
        <v>27</v>
      </c>
      <c r="P8" s="13" t="s">
        <v>49</v>
      </c>
      <c r="Q8" s="21">
        <v>126</v>
      </c>
      <c r="R8" s="22">
        <v>126</v>
      </c>
      <c r="S8" s="22" t="s">
        <v>21</v>
      </c>
      <c r="T8" s="22" t="s">
        <v>21</v>
      </c>
      <c r="U8" s="22" t="s">
        <v>22</v>
      </c>
      <c r="V8" s="23" t="s">
        <v>21</v>
      </c>
      <c r="W8" s="23" t="s">
        <v>21</v>
      </c>
    </row>
    <row r="9" spans="2:23" ht="372" x14ac:dyDescent="0.25">
      <c r="B9" s="24">
        <v>4</v>
      </c>
      <c r="C9" s="25">
        <v>250710</v>
      </c>
      <c r="D9" s="28" t="s">
        <v>8</v>
      </c>
      <c r="E9" s="28" t="s">
        <v>16</v>
      </c>
      <c r="F9" s="28" t="s">
        <v>17</v>
      </c>
      <c r="G9" s="26" t="s">
        <v>15</v>
      </c>
      <c r="H9" s="26"/>
      <c r="I9" s="19">
        <v>4500</v>
      </c>
      <c r="J9" s="20">
        <f t="shared" si="0"/>
        <v>4050</v>
      </c>
      <c r="K9" s="20">
        <f t="shared" si="1"/>
        <v>4185</v>
      </c>
      <c r="L9" s="27">
        <f t="shared" si="2"/>
        <v>4434750</v>
      </c>
      <c r="M9" s="27">
        <f t="shared" si="3"/>
        <v>4582575</v>
      </c>
      <c r="N9" s="13" t="s">
        <v>23</v>
      </c>
      <c r="O9" s="13" t="s">
        <v>28</v>
      </c>
      <c r="P9" s="13" t="s">
        <v>49</v>
      </c>
      <c r="Q9" s="21">
        <v>1095</v>
      </c>
      <c r="R9" s="22">
        <v>570</v>
      </c>
      <c r="S9" s="22">
        <v>500</v>
      </c>
      <c r="T9" s="22">
        <v>20</v>
      </c>
      <c r="U9" s="22" t="s">
        <v>22</v>
      </c>
      <c r="V9" s="23" t="s">
        <v>21</v>
      </c>
      <c r="W9" s="23">
        <v>5</v>
      </c>
    </row>
    <row r="10" spans="2:23" ht="409.5" customHeight="1" x14ac:dyDescent="0.25">
      <c r="B10" s="24">
        <v>5</v>
      </c>
      <c r="C10" s="25">
        <v>250917</v>
      </c>
      <c r="D10" s="28" t="s">
        <v>7</v>
      </c>
      <c r="E10" s="28" t="s">
        <v>18</v>
      </c>
      <c r="F10" s="28" t="s">
        <v>19</v>
      </c>
      <c r="G10" s="26" t="s">
        <v>11</v>
      </c>
      <c r="H10" s="26"/>
      <c r="I10" s="19">
        <v>48471.95</v>
      </c>
      <c r="J10" s="20">
        <f t="shared" si="0"/>
        <v>43624.75</v>
      </c>
      <c r="K10" s="20">
        <f t="shared" si="1"/>
        <v>45078.91</v>
      </c>
      <c r="L10" s="27">
        <f t="shared" si="2"/>
        <v>164770680.75</v>
      </c>
      <c r="M10" s="27">
        <f t="shared" si="3"/>
        <v>170263043.07000002</v>
      </c>
      <c r="N10" s="13" t="s">
        <v>86</v>
      </c>
      <c r="O10" s="12" t="s">
        <v>85</v>
      </c>
      <c r="P10" s="13" t="s">
        <v>87</v>
      </c>
      <c r="Q10" s="21">
        <v>3777</v>
      </c>
      <c r="R10" s="22">
        <v>3777</v>
      </c>
      <c r="S10" s="22" t="s">
        <v>21</v>
      </c>
      <c r="T10" s="22" t="s">
        <v>21</v>
      </c>
      <c r="U10" s="22" t="s">
        <v>22</v>
      </c>
      <c r="V10" s="23" t="s">
        <v>21</v>
      </c>
      <c r="W10" s="23" t="s">
        <v>21</v>
      </c>
    </row>
    <row r="11" spans="2:23" ht="394.5" customHeight="1" x14ac:dyDescent="0.25">
      <c r="B11" s="24">
        <v>6</v>
      </c>
      <c r="C11" s="25">
        <v>250918</v>
      </c>
      <c r="D11" s="28" t="s">
        <v>7</v>
      </c>
      <c r="E11" s="28" t="s">
        <v>20</v>
      </c>
      <c r="F11" s="28" t="s">
        <v>19</v>
      </c>
      <c r="G11" s="26" t="s">
        <v>11</v>
      </c>
      <c r="H11" s="26"/>
      <c r="I11" s="19">
        <v>48471.95</v>
      </c>
      <c r="J11" s="20">
        <f t="shared" si="0"/>
        <v>43624.75</v>
      </c>
      <c r="K11" s="20">
        <f t="shared" si="1"/>
        <v>45078.91</v>
      </c>
      <c r="L11" s="27">
        <f t="shared" si="2"/>
        <v>55926929.5</v>
      </c>
      <c r="M11" s="27">
        <f t="shared" si="3"/>
        <v>57791162.620000005</v>
      </c>
      <c r="N11" s="13" t="s">
        <v>86</v>
      </c>
      <c r="O11" s="12" t="s">
        <v>85</v>
      </c>
      <c r="P11" s="13" t="s">
        <v>87</v>
      </c>
      <c r="Q11" s="21">
        <v>1282</v>
      </c>
      <c r="R11" s="22">
        <v>1282</v>
      </c>
      <c r="S11" s="22" t="s">
        <v>21</v>
      </c>
      <c r="T11" s="22" t="s">
        <v>21</v>
      </c>
      <c r="U11" s="22" t="s">
        <v>22</v>
      </c>
      <c r="V11" s="23" t="s">
        <v>21</v>
      </c>
      <c r="W11" s="23" t="s">
        <v>21</v>
      </c>
    </row>
  </sheetData>
  <mergeCells count="18">
    <mergeCell ref="T2:W2"/>
    <mergeCell ref="R4:W4"/>
    <mergeCell ref="B4:B5"/>
    <mergeCell ref="C4:C5"/>
    <mergeCell ref="D4:D5"/>
    <mergeCell ref="E4:E5"/>
    <mergeCell ref="F4:F5"/>
    <mergeCell ref="G4:G5"/>
    <mergeCell ref="H4:H5"/>
    <mergeCell ref="I4:I5"/>
    <mergeCell ref="J4:J5"/>
    <mergeCell ref="Q4:Q5"/>
    <mergeCell ref="K4:K5"/>
    <mergeCell ref="L4:L5"/>
    <mergeCell ref="M4:M5"/>
    <mergeCell ref="N4:N5"/>
    <mergeCell ref="O4:O5"/>
    <mergeCell ref="P4:P5"/>
  </mergeCells>
  <pageMargins left="0.11811023622047245" right="0.19685039370078741" top="0.74803149606299213" bottom="0.74803149606299213" header="0.31496062992125984" footer="0.31496062992125984"/>
  <pageSetup paperSize="8" scale="3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Қосымша 1</vt:lpstr>
      <vt:lpstr>Приложение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2024-11-06T10:21:50Z</dcterms:modified>
</cp:coreProperties>
</file>